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1BDFFBD-16F8-47DB-98CF-BB558D753E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енды" sheetId="1" r:id="rId1"/>
  </sheets>
  <calcPr calcId="181029"/>
</workbook>
</file>

<file path=xl/calcChain.xml><?xml version="1.0" encoding="utf-8"?>
<calcChain xmlns="http://schemas.openxmlformats.org/spreadsheetml/2006/main">
  <c r="G5" i="1" l="1"/>
  <c r="F5" i="1"/>
  <c r="E5" i="1"/>
  <c r="G4" i="1"/>
  <c r="F4" i="1"/>
  <c r="E4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3" i="1"/>
  <c r="F3" i="1"/>
  <c r="E3" i="1"/>
</calcChain>
</file>

<file path=xl/sharedStrings.xml><?xml version="1.0" encoding="utf-8"?>
<sst xmlns="http://schemas.openxmlformats.org/spreadsheetml/2006/main" count="49" uniqueCount="25">
  <si>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</si>
  <si>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</si>
  <si>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</si>
  <si>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</si>
  <si>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</si>
  <si>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</si>
  <si>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ГОРОД</t>
  </si>
  <si>
    <t>АВТОВОКЗАЛ</t>
  </si>
  <si>
    <t>БОТАНИКА</t>
  </si>
  <si>
    <t>ВТОРЧЕРМЕТ</t>
  </si>
  <si>
    <t>ЕЛИЗАВЕТ</t>
  </si>
  <si>
    <t>КОЛЬЦОВО</t>
  </si>
  <si>
    <t>КОМПРЕССОРНЫЙ</t>
  </si>
  <si>
    <t>ПТИЦЕФАБРИКА</t>
  </si>
  <si>
    <t>УКТУС</t>
  </si>
  <si>
    <t>ХИММАШ</t>
  </si>
  <si>
    <t>ЭЛЬМАШ</t>
  </si>
  <si>
    <t>ПРИГОРОД</t>
  </si>
  <si>
    <t>БЕРЕЗОВСКИЙ</t>
  </si>
  <si>
    <t>НОВОБЕРЕЗОВСКИЙ</t>
  </si>
  <si>
    <t>ГОРНЫЙ ЩИТ</t>
  </si>
  <si>
    <t>ИСТОК</t>
  </si>
  <si>
    <t>СРЕДНЕУРАЛЬСК</t>
  </si>
  <si>
    <t>ПИОНЕРСКИЙ</t>
  </si>
  <si>
    <t>УПИ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</si>
</sst>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14" borderId="1" xfId="1" applyFill="1" applyAlignment="1">
      <alignment horizontal="center" vertical="center" wrapText="1"/>
    </xf>
    <xf numFmtId="1" fontId="1" fillId="14" borderId="1" xfId="1" applyNumberFormat="1" applyFill="1" applyAlignment="1">
      <alignment horizontal="center" vertical="center" wrapText="1"/>
    </xf>
    <xf numFmtId="0" fontId="1" fillId="14" borderId="1" xfId="1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15" borderId="0" xfId="0" applyFont="1" applyFill="1" applyAlignment="1">
      <alignment horizontal="right"/>
    </xf>
    <xf numFmtId="1" fontId="3" fillId="3" borderId="3" xfId="2" applyNumberFormat="1" applyFill="1" applyBorder="1" applyAlignment="1" applyProtection="1"/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3" fillId="5" borderId="3" xfId="2" applyNumberFormat="1" applyFill="1" applyBorder="1" applyAlignment="1" applyProtection="1"/>
    <xf numFmtId="1" fontId="2" fillId="5" borderId="3" xfId="0" applyNumberFormat="1" applyFont="1" applyFill="1" applyBorder="1"/>
    <xf numFmtId="1" fontId="2" fillId="5" borderId="3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1" fontId="3" fillId="4" borderId="3" xfId="2" applyNumberFormat="1" applyFill="1" applyBorder="1" applyAlignment="1" applyProtection="1"/>
    <xf numFmtId="1" fontId="2" fillId="4" borderId="3" xfId="0" applyNumberFormat="1" applyFont="1" applyFill="1" applyBorder="1"/>
    <xf numFmtId="1" fontId="2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3" fillId="8" borderId="3" xfId="2" applyNumberFormat="1" applyFill="1" applyBorder="1" applyAlignment="1" applyProtection="1"/>
    <xf numFmtId="1" fontId="2" fillId="8" borderId="3" xfId="0" applyNumberFormat="1" applyFont="1" applyFill="1" applyBorder="1"/>
    <xf numFmtId="1" fontId="2" fillId="8" borderId="3" xfId="0" applyNumberFormat="1" applyFont="1" applyFill="1" applyBorder="1" applyAlignment="1">
      <alignment horizontal="center"/>
    </xf>
    <xf numFmtId="1" fontId="4" fillId="8" borderId="3" xfId="0" applyNumberFormat="1" applyFont="1" applyFill="1" applyBorder="1" applyAlignment="1">
      <alignment horizontal="center"/>
    </xf>
    <xf numFmtId="1" fontId="3" fillId="9" borderId="3" xfId="2" applyNumberFormat="1" applyFill="1" applyBorder="1" applyAlignment="1" applyProtection="1"/>
    <xf numFmtId="1" fontId="2" fillId="9" borderId="3" xfId="0" applyNumberFormat="1" applyFont="1" applyFill="1" applyBorder="1"/>
    <xf numFmtId="1" fontId="2" fillId="9" borderId="3" xfId="0" applyNumberFormat="1" applyFont="1" applyFill="1" applyBorder="1" applyAlignment="1">
      <alignment horizontal="center"/>
    </xf>
    <xf numFmtId="1" fontId="4" fillId="9" borderId="3" xfId="0" applyNumberFormat="1" applyFont="1" applyFill="1" applyBorder="1" applyAlignment="1">
      <alignment horizontal="center"/>
    </xf>
    <xf numFmtId="1" fontId="3" fillId="10" borderId="3" xfId="2" applyNumberFormat="1" applyFill="1" applyBorder="1" applyAlignment="1" applyProtection="1"/>
    <xf numFmtId="1" fontId="2" fillId="10" borderId="3" xfId="0" applyNumberFormat="1" applyFont="1" applyFill="1" applyBorder="1"/>
    <xf numFmtId="1" fontId="2" fillId="10" borderId="3" xfId="0" applyNumberFormat="1" applyFont="1" applyFill="1" applyBorder="1" applyAlignment="1">
      <alignment horizontal="center"/>
    </xf>
    <xf numFmtId="1" fontId="4" fillId="10" borderId="3" xfId="0" applyNumberFormat="1" applyFont="1" applyFill="1" applyBorder="1" applyAlignment="1">
      <alignment horizontal="center"/>
    </xf>
    <xf numFmtId="1" fontId="3" fillId="11" borderId="3" xfId="2" applyNumberFormat="1" applyFill="1" applyBorder="1" applyAlignment="1" applyProtection="1"/>
    <xf numFmtId="1" fontId="2" fillId="11" borderId="3" xfId="0" applyNumberFormat="1" applyFont="1" applyFill="1" applyBorder="1"/>
    <xf numFmtId="1" fontId="2" fillId="11" borderId="3" xfId="0" applyNumberFormat="1" applyFont="1" applyFill="1" applyBorder="1" applyAlignment="1">
      <alignment horizontal="center"/>
    </xf>
    <xf numFmtId="1" fontId="4" fillId="11" borderId="3" xfId="0" applyNumberFormat="1" applyFont="1" applyFill="1" applyBorder="1" applyAlignment="1">
      <alignment horizontal="center"/>
    </xf>
    <xf numFmtId="1" fontId="3" fillId="6" borderId="3" xfId="2" applyNumberFormat="1" applyFill="1" applyBorder="1" applyAlignment="1" applyProtection="1"/>
    <xf numFmtId="1" fontId="2" fillId="6" borderId="3" xfId="0" applyNumberFormat="1" applyFont="1" applyFill="1" applyBorder="1"/>
    <xf numFmtId="1" fontId="2" fillId="6" borderId="3" xfId="0" applyNumberFormat="1" applyFont="1" applyFill="1" applyBorder="1" applyAlignment="1">
      <alignment horizontal="center"/>
    </xf>
    <xf numFmtId="1" fontId="3" fillId="7" borderId="3" xfId="2" applyNumberFormat="1" applyFill="1" applyBorder="1" applyAlignment="1" applyProtection="1"/>
    <xf numFmtId="1" fontId="2" fillId="7" borderId="3" xfId="0" applyNumberFormat="1" applyFont="1" applyFill="1" applyBorder="1"/>
    <xf numFmtId="1" fontId="2" fillId="7" borderId="3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 vertical="center"/>
    </xf>
    <xf numFmtId="1" fontId="3" fillId="12" borderId="3" xfId="2" applyNumberFormat="1" applyFill="1" applyBorder="1" applyAlignment="1" applyProtection="1"/>
    <xf numFmtId="1" fontId="2" fillId="12" borderId="3" xfId="0" applyNumberFormat="1" applyFont="1" applyFill="1" applyBorder="1"/>
    <xf numFmtId="1" fontId="2" fillId="12" borderId="3" xfId="0" applyNumberFormat="1" applyFont="1" applyFill="1" applyBorder="1" applyAlignment="1">
      <alignment horizontal="center"/>
    </xf>
    <xf numFmtId="1" fontId="4" fillId="12" borderId="3" xfId="0" applyNumberFormat="1" applyFont="1" applyFill="1" applyBorder="1" applyAlignment="1">
      <alignment horizontal="center"/>
    </xf>
    <xf numFmtId="1" fontId="3" fillId="16" borderId="3" xfId="2" applyNumberFormat="1" applyFill="1" applyBorder="1" applyAlignment="1" applyProtection="1"/>
    <xf numFmtId="1" fontId="2" fillId="16" borderId="3" xfId="0" applyNumberFormat="1" applyFont="1" applyFill="1" applyBorder="1"/>
    <xf numFmtId="1" fontId="2" fillId="16" borderId="3" xfId="0" applyNumberFormat="1" applyFont="1" applyFill="1" applyBorder="1" applyAlignment="1">
      <alignment horizontal="center"/>
    </xf>
    <xf numFmtId="1" fontId="4" fillId="16" borderId="3" xfId="0" applyNumberFormat="1" applyFont="1" applyFill="1" applyBorder="1" applyAlignment="1">
      <alignment horizontal="center"/>
    </xf>
    <xf numFmtId="1" fontId="3" fillId="17" borderId="3" xfId="2" applyNumberFormat="1" applyFill="1" applyBorder="1" applyAlignment="1" applyProtection="1"/>
    <xf numFmtId="1" fontId="2" fillId="17" borderId="3" xfId="0" applyNumberFormat="1" applyFont="1" applyFill="1" applyBorder="1"/>
    <xf numFmtId="1" fontId="2" fillId="17" borderId="3" xfId="0" applyNumberFormat="1" applyFont="1" applyFill="1" applyBorder="1" applyAlignment="1">
      <alignment horizontal="center"/>
    </xf>
    <xf numFmtId="1" fontId="4" fillId="17" borderId="3" xfId="0" applyNumberFormat="1" applyFont="1" applyFill="1" applyBorder="1" applyAlignment="1">
      <alignment horizontal="center"/>
    </xf>
    <xf numFmtId="1" fontId="3" fillId="13" borderId="3" xfId="2" applyNumberFormat="1" applyFill="1" applyBorder="1" applyAlignment="1" applyProtection="1"/>
    <xf numFmtId="1" fontId="2" fillId="13" borderId="3" xfId="0" applyNumberFormat="1" applyFont="1" applyFill="1" applyBorder="1"/>
    <xf numFmtId="1" fontId="2" fillId="13" borderId="3" xfId="0" applyNumberFormat="1" applyFont="1" applyFill="1" applyBorder="1" applyAlignment="1">
      <alignment horizontal="center"/>
    </xf>
    <xf numFmtId="1" fontId="4" fillId="13" borderId="3" xfId="0" applyNumberFormat="1" applyFont="1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CCFF"/>
      <color rgb="FFCCFF99"/>
      <color rgb="FFFFCCCC"/>
      <color rgb="FFCCFFFF"/>
      <color rgb="FFCCCCFF"/>
      <color rgb="FF66CCFF"/>
      <color rgb="FFCC99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ndex.ru/maps/?um=constructor%3Ad258101cc6f9fb8356bd9f9f8c96aed5446d0f490ac2f7bbbbdd8a942d60a7e1&amp;source=constructorLink" TargetMode="External"/><Relationship Id="rId18" Type="http://schemas.openxmlformats.org/officeDocument/2006/relationships/hyperlink" Target="https://yandex.ru/maps/?um=constructor%3A4fd14c0cde03209adea15f8c732933ba041748d4badfeffa4a72b1587b7135ed&amp;source=constructorLink" TargetMode="External"/><Relationship Id="rId26" Type="http://schemas.openxmlformats.org/officeDocument/2006/relationships/hyperlink" Target="https://yandex.ru/maps/?um=constructor%3A33c3782e143413e735acf6681ab845bb71a56960d57ef459c9503e0a3f474263&amp;source=constructorLink" TargetMode="External"/><Relationship Id="rId39" Type="http://schemas.openxmlformats.org/officeDocument/2006/relationships/hyperlink" Target="https://yandex.ru/maps/?um=constructor%3A0bbebd34328909ac0fda5946530edf0d7f9b97ba16249ed9d3dd8eb011689b60&amp;source=constructorLink" TargetMode="External"/><Relationship Id="rId21" Type="http://schemas.openxmlformats.org/officeDocument/2006/relationships/hyperlink" Target="https://yandex.ru/maps/?um=constructor%3A4f8d184d6a6e3292405e853f2ee8eb1723c1a9665ac13c11fea5affa7d258113&amp;source=constructorLink" TargetMode="External"/><Relationship Id="rId34" Type="http://schemas.openxmlformats.org/officeDocument/2006/relationships/hyperlink" Target="https://yandex.ru/maps/?um=constructor%3Aa8554af2a3347a2ea931f350cd6cd26187a4feaf8770ac16982a790072cfa909&amp;source=constructorLink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yandex.ru/maps/?um=constructor%3A1d28ef6429d68f30b36c3c77e575e228f8a84d57e95bf2d6b1ed9cdec0a97b2e&amp;source=constructorLink" TargetMode="External"/><Relationship Id="rId2" Type="http://schemas.openxmlformats.org/officeDocument/2006/relationships/hyperlink" Target="https://yandex.ru/maps/?um=constructor%3Ab4fde943070164d1e5ddceb4b8bdc4c92380dbfd27dfb8e3a0584542825c3d06&amp;source=constructorLink" TargetMode="External"/><Relationship Id="rId16" Type="http://schemas.openxmlformats.org/officeDocument/2006/relationships/hyperlink" Target="https://yandex.ru/maps/?um=constructor%3A37885b84eac5c06cab1ac7268f3e0aefa7714b15f45a1f4f218b2536fac87d5c&amp;source=constructorLink" TargetMode="External"/><Relationship Id="rId20" Type="http://schemas.openxmlformats.org/officeDocument/2006/relationships/hyperlink" Target="https://yandex.ru/maps/?um=constructor%3Ab772c1384ba265e676af6884add7f79cd96a040172810612d7f058553c5dab3c&amp;source=constructorLink" TargetMode="External"/><Relationship Id="rId29" Type="http://schemas.openxmlformats.org/officeDocument/2006/relationships/hyperlink" Target="https://yandex.ru/maps/?um=constructor%3A31dbcc8ce7657d209e7e8d4dd5c4f913f19106261aa7e808e6de208731626cee&amp;source=constructorLink" TargetMode="External"/><Relationship Id="rId41" Type="http://schemas.openxmlformats.org/officeDocument/2006/relationships/hyperlink" Target="https://yandex.ru/maps/?um=constructor%3A76b1c424fbefe6c582ac639e5fad6a89c26ab3b5bca87e91147c7c7815f512f3&amp;source=constructorLink" TargetMode="External"/><Relationship Id="rId1" Type="http://schemas.openxmlformats.org/officeDocument/2006/relationships/hyperlink" Target="https://yandex.ru/maps/?um=constructor%3Af4d34b45f2164df06bc4812c88faa0df00973a0af8b9a98622a241c2a8e4a847&amp;source=constructorLink" TargetMode="External"/><Relationship Id="rId6" Type="http://schemas.openxmlformats.org/officeDocument/2006/relationships/hyperlink" Target="https://yandex.ru/maps/?um=constructor%3A01f77582da3f38dd32b857e52f5d3c39469d5fa44f76a97d61e8c5cbb35c2eeb&amp;source=constructorLink" TargetMode="External"/><Relationship Id="rId11" Type="http://schemas.openxmlformats.org/officeDocument/2006/relationships/hyperlink" Target="https://yandex.ru/maps/?um=constructor%3A15aba3f575b9b68d193a353586fb0d8bf1252aff5979545d711d803aa2a81e85&amp;source=constructorLink" TargetMode="External"/><Relationship Id="rId24" Type="http://schemas.openxmlformats.org/officeDocument/2006/relationships/hyperlink" Target="https://yandex.ru/maps/?um=constructor%3Ab917071c25e3b314f5b1069c62bde1a0e90c79f057c28733b4b4e33daed3a84f&amp;source=constructorLink" TargetMode="External"/><Relationship Id="rId32" Type="http://schemas.openxmlformats.org/officeDocument/2006/relationships/hyperlink" Target="https://yandex.ru/maps/?um=constructor%3Aa602d093452d60fde3f8e9493eca9d907fc0283066f48751c8bb7f2ed9e3b9b5&amp;source=constructorLink" TargetMode="External"/><Relationship Id="rId37" Type="http://schemas.openxmlformats.org/officeDocument/2006/relationships/hyperlink" Target="https://yandex.ru/maps/?um=constructor%3A096fa6f25d6987f0850da671ff4ab027710948f75da98001f29d37b6d992122c&amp;source=constructorLink" TargetMode="External"/><Relationship Id="rId40" Type="http://schemas.openxmlformats.org/officeDocument/2006/relationships/hyperlink" Target="https://yandex.ru/maps/?um=constructor%3A2efd52c33a1faf780d9739dcaf9049d229be7d747fe3d5f190a41fe7ac048bae&amp;source=constructorLink" TargetMode="External"/><Relationship Id="rId5" Type="http://schemas.openxmlformats.org/officeDocument/2006/relationships/hyperlink" Target="https://yandex.ru/maps/?um=constructor%3Aaa6daf0f3c87e141636d2d919fc4714f0008eec80ada8902ac11485923afa1bc&amp;source=constructorLink" TargetMode="External"/><Relationship Id="rId15" Type="http://schemas.openxmlformats.org/officeDocument/2006/relationships/hyperlink" Target="https://yandex.ru/maps/?um=constructor%3A939397eed7373304b0b15399c35d1bfccb482e564f1df25626486beac6c5cbf5&amp;source=constructorLink" TargetMode="External"/><Relationship Id="rId23" Type="http://schemas.openxmlformats.org/officeDocument/2006/relationships/hyperlink" Target="https://yandex.ru/maps/?um=constructor%3A874aed6d5a5cb09c45abf4bd0f1363ef6aac18e51b2e00e33fbe35f91934725c&amp;source=constructorLink" TargetMode="External"/><Relationship Id="rId28" Type="http://schemas.openxmlformats.org/officeDocument/2006/relationships/hyperlink" Target="https://yandex.ru/maps/?um=constructor%3Ac2f2978d408b36233e08b785e63f0e2431df863e99e5fdf4d0f16da16dd45651&amp;source=constructorLink" TargetMode="External"/><Relationship Id="rId36" Type="http://schemas.openxmlformats.org/officeDocument/2006/relationships/hyperlink" Target="https://yandex.ru/maps/?um=constructor%3Ac26920bd929c1cec3095cbfa88cb9b4f13f840e08651446085bb03c86817dffc&amp;source=constructorLink" TargetMode="External"/><Relationship Id="rId10" Type="http://schemas.openxmlformats.org/officeDocument/2006/relationships/hyperlink" Target="https://yandex.ru/maps/?um=constructor%3A6f62838db50d72b53eb080520289a975404c7c7c9ea098446bfaaf0a57db53af&amp;source=constructorLink" TargetMode="External"/><Relationship Id="rId19" Type="http://schemas.openxmlformats.org/officeDocument/2006/relationships/hyperlink" Target="https://yandex.ru/maps/?um=constructor%3Af5afd6002b99a4bf57082a0e04f0c1a65d73c683aa8bb3e912a26788d64b67a9&amp;source=constructorLink" TargetMode="External"/><Relationship Id="rId31" Type="http://schemas.openxmlformats.org/officeDocument/2006/relationships/hyperlink" Target="https://yandex.ru/maps/?um=constructor%3Aed61f08e111b6f8fcd4019001262dc4048ea4abb8024df77af75fd93439784c4&amp;source=constructorLink" TargetMode="External"/><Relationship Id="rId4" Type="http://schemas.openxmlformats.org/officeDocument/2006/relationships/hyperlink" Target="https://yandex.ru/maps/?um=constructor%3A1afd7bcd8eb3273c7c889830a9a17e2df420ea33567549262106079dd9c76954&amp;source=constructorLink" TargetMode="External"/><Relationship Id="rId9" Type="http://schemas.openxmlformats.org/officeDocument/2006/relationships/hyperlink" Target="https://yandex.ru/maps/?um=constructor%3A7660b0755a071f3fb960fcf0f0a7662887e0658500adeb5927c222b985d18888&amp;source=constructorLink" TargetMode="External"/><Relationship Id="rId14" Type="http://schemas.openxmlformats.org/officeDocument/2006/relationships/hyperlink" Target="https://yandex.ru/maps/?um=constructor%3A847ffb5f44e938785d6e10839c33b532cfa34215cb797f848fd0d55bf8c43779&amp;source=constructorLink" TargetMode="External"/><Relationship Id="rId22" Type="http://schemas.openxmlformats.org/officeDocument/2006/relationships/hyperlink" Target="https://yandex.ru/maps/?um=constructor%3Abb6c8c70ca60bc92e624bc12a655a22ea53f44f5661d06cfd477525cd767a51c&amp;source=constructorLink" TargetMode="External"/><Relationship Id="rId27" Type="http://schemas.openxmlformats.org/officeDocument/2006/relationships/hyperlink" Target="https://yandex.ru/maps/?um=constructor%3Ae43713117cdfda56908c50de9fbe4d998c6bc2ed45ad70685cf9200d268329f0&amp;source=constructorLink" TargetMode="External"/><Relationship Id="rId30" Type="http://schemas.openxmlformats.org/officeDocument/2006/relationships/hyperlink" Target="https://yandex.ru/maps/?um=constructor%3A4b9fd8601eb5823f7cce4f1089f401c4439db31ab1acea542a11d8576b3bab0d&amp;source=constructorLink" TargetMode="External"/><Relationship Id="rId35" Type="http://schemas.openxmlformats.org/officeDocument/2006/relationships/hyperlink" Target="https://yandex.ru/maps/?um=constructor%3A4f67e609ca5dd75c458d92d156e3d62b8a29b71e80565cfbb6cd9993a13e03b3&amp;source=constructorLink" TargetMode="External"/><Relationship Id="rId8" Type="http://schemas.openxmlformats.org/officeDocument/2006/relationships/hyperlink" Target="https://yandex.ru/maps/?um=constructor%3A98026b99c04cb8b638cf731d5b07d4b8087420f501c33cfc8b98c0e015c782fc&amp;source=constructorLink" TargetMode="External"/><Relationship Id="rId3" Type="http://schemas.openxmlformats.org/officeDocument/2006/relationships/hyperlink" Target="https://yandex.ru/maps/?um=constructor%3A88fa9ce11f729d6dc85bdf2eb89c9f260fbfa3f47a37880d7c4d950d778cb791&amp;source=constructorLink" TargetMode="External"/><Relationship Id="rId12" Type="http://schemas.openxmlformats.org/officeDocument/2006/relationships/hyperlink" Target="https://yandex.ru/maps/?um=constructor%3A2e96b338505cc9a7c42865c9df02a2dbfdcb44e73d36cf4683c64056ccb09616&amp;source=constructorLink" TargetMode="External"/><Relationship Id="rId17" Type="http://schemas.openxmlformats.org/officeDocument/2006/relationships/hyperlink" Target="https://yandex.ru/maps/?um=constructor%3A614db43360986c6245f6aca6606d9899cbe01387e0fb322a00c59bf95e05468a&amp;source=constructorLink" TargetMode="External"/><Relationship Id="rId25" Type="http://schemas.openxmlformats.org/officeDocument/2006/relationships/hyperlink" Target="https://yandex.ru/maps/?um=constructor%3Ac10c6cdd5e4e38bcf5a7f0127485a6e5ac7d47307d1eeda2aecb2a7a0300afc9&amp;source=constructorLink" TargetMode="External"/><Relationship Id="rId33" Type="http://schemas.openxmlformats.org/officeDocument/2006/relationships/hyperlink" Target="https://yandex.ru/maps/?um=constructor%3A54562ea23801f2ad6808e7863263827f95bf044cd6a3772c6c18a8f8886caa76&amp;source=constructorLink" TargetMode="External"/><Relationship Id="rId38" Type="http://schemas.openxmlformats.org/officeDocument/2006/relationships/hyperlink" Target="https://yandex.ru/maps/?um=constructor%3A8251152afc95a3fe5fd0fd9d67164caaa60f26e8dfd2489a0122b668dd2c6721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zoomScale="120" zoomScaleNormal="120" workbookViewId="0">
      <pane ySplit="1" topLeftCell="A14" activePane="bottomLeft" state="frozen"/>
      <selection activeCell="B1" sqref="B1"/>
      <selection pane="bottomLeft" activeCell="G40" sqref="B40:G40"/>
    </sheetView>
  </sheetViews>
  <sheetFormatPr defaultRowHeight="15" x14ac:dyDescent="0.25"/>
  <cols>
    <col min="1" max="1" width="7.85546875" customWidth="1"/>
    <col min="2" max="2" width="17.7109375" customWidth="1"/>
    <col min="3" max="3" width="8.28515625" customWidth="1"/>
    <col min="4" max="4" width="12.7109375" customWidth="1"/>
    <col min="5" max="5" width="12" customWidth="1"/>
    <col min="6" max="7" width="13" customWidth="1"/>
  </cols>
  <sheetData>
    <row r="1" spans="2:7" ht="31.5" thickTop="1" thickBot="1" x14ac:dyDescent="0.3">
      <c r="B1" s="1" t="s">
        <v>0</v>
      </c>
      <c r="C1" s="2" t="s">
        <v>1</v>
      </c>
      <c r="D1" s="3" t="s">
        <v>2</v>
      </c>
      <c r="E1" s="1" t="s">
        <v>3</v>
      </c>
      <c r="F1" s="1" t="s">
        <v>4</v>
      </c>
      <c r="G1" s="1" t="s">
        <v>5</v>
      </c>
    </row>
    <row r="2" spans="2:7" ht="15.75" thickTop="1" x14ac:dyDescent="0.25">
      <c r="B2" s="59" t="s">
        <v>6</v>
      </c>
      <c r="C2" s="59"/>
      <c r="D2" s="59"/>
      <c r="E2" s="59"/>
      <c r="F2" s="59"/>
      <c r="G2" s="59"/>
    </row>
    <row r="3" spans="2:7" ht="15.75" x14ac:dyDescent="0.25">
      <c r="B3" s="6" t="s">
        <v>7</v>
      </c>
      <c r="C3" s="7">
        <v>1</v>
      </c>
      <c r="D3" s="8">
        <v>224</v>
      </c>
      <c r="E3" s="9">
        <f>224*30</f>
        <v>6720</v>
      </c>
      <c r="F3" s="9">
        <f>224*22</f>
        <v>4928</v>
      </c>
      <c r="G3" s="9">
        <f>224*18</f>
        <v>4032</v>
      </c>
    </row>
    <row r="4" spans="2:7" ht="15.75" x14ac:dyDescent="0.25">
      <c r="B4" s="10" t="s">
        <v>8</v>
      </c>
      <c r="C4" s="11">
        <v>1</v>
      </c>
      <c r="D4" s="12">
        <v>116</v>
      </c>
      <c r="E4" s="13">
        <f>116*34</f>
        <v>3944</v>
      </c>
      <c r="F4" s="13">
        <f>116*26</f>
        <v>3016</v>
      </c>
      <c r="G4" s="13">
        <f>116*22</f>
        <v>2552</v>
      </c>
    </row>
    <row r="5" spans="2:7" ht="15.75" x14ac:dyDescent="0.25">
      <c r="B5" s="10" t="s">
        <v>8</v>
      </c>
      <c r="C5" s="11">
        <v>2</v>
      </c>
      <c r="D5" s="12">
        <v>123</v>
      </c>
      <c r="E5" s="13">
        <f>123*34</f>
        <v>4182</v>
      </c>
      <c r="F5" s="13">
        <f>123*26</f>
        <v>3198</v>
      </c>
      <c r="G5" s="13">
        <f>123*22</f>
        <v>2706</v>
      </c>
    </row>
    <row r="6" spans="2:7" ht="15.75" x14ac:dyDescent="0.25">
      <c r="B6" s="14" t="s">
        <v>9</v>
      </c>
      <c r="C6" s="15">
        <v>1</v>
      </c>
      <c r="D6" s="16">
        <v>222</v>
      </c>
      <c r="E6" s="17">
        <f>222*30</f>
        <v>6660</v>
      </c>
      <c r="F6" s="17">
        <f>222*22</f>
        <v>4884</v>
      </c>
      <c r="G6" s="17">
        <f>222*18</f>
        <v>3996</v>
      </c>
    </row>
    <row r="7" spans="2:7" ht="15.75" x14ac:dyDescent="0.25">
      <c r="B7" s="14" t="s">
        <v>9</v>
      </c>
      <c r="C7" s="15">
        <v>2</v>
      </c>
      <c r="D7" s="16">
        <v>138</v>
      </c>
      <c r="E7" s="17">
        <f>138*30</f>
        <v>4140</v>
      </c>
      <c r="F7" s="17">
        <f>138*22</f>
        <v>3036</v>
      </c>
      <c r="G7" s="17">
        <f>138*18</f>
        <v>2484</v>
      </c>
    </row>
    <row r="8" spans="2:7" ht="15.75" x14ac:dyDescent="0.25">
      <c r="B8" s="14" t="s">
        <v>9</v>
      </c>
      <c r="C8" s="15">
        <v>3</v>
      </c>
      <c r="D8" s="16">
        <v>164</v>
      </c>
      <c r="E8" s="17">
        <f>164*30</f>
        <v>4920</v>
      </c>
      <c r="F8" s="17">
        <f>164*22</f>
        <v>3608</v>
      </c>
      <c r="G8" s="17">
        <f>164*18</f>
        <v>2952</v>
      </c>
    </row>
    <row r="9" spans="2:7" ht="15.75" x14ac:dyDescent="0.25">
      <c r="B9" s="14" t="s">
        <v>9</v>
      </c>
      <c r="C9" s="15">
        <v>5</v>
      </c>
      <c r="D9" s="16">
        <v>196</v>
      </c>
      <c r="E9" s="17">
        <f>196*30</f>
        <v>5880</v>
      </c>
      <c r="F9" s="17">
        <f>196*22</f>
        <v>4312</v>
      </c>
      <c r="G9" s="17">
        <f>196*18</f>
        <v>3528</v>
      </c>
    </row>
    <row r="10" spans="2:7" ht="15.75" x14ac:dyDescent="0.25">
      <c r="B10" s="14" t="s">
        <v>9</v>
      </c>
      <c r="C10" s="15">
        <v>6</v>
      </c>
      <c r="D10" s="16">
        <v>159</v>
      </c>
      <c r="E10" s="17">
        <f>159*30</f>
        <v>4770</v>
      </c>
      <c r="F10" s="17">
        <f>159*22</f>
        <v>3498</v>
      </c>
      <c r="G10" s="17">
        <f>159*18</f>
        <v>2862</v>
      </c>
    </row>
    <row r="11" spans="2:7" ht="15.75" x14ac:dyDescent="0.25">
      <c r="B11" s="14" t="s">
        <v>9</v>
      </c>
      <c r="C11" s="15">
        <v>7</v>
      </c>
      <c r="D11" s="16">
        <v>229</v>
      </c>
      <c r="E11" s="17">
        <f>229*30</f>
        <v>6870</v>
      </c>
      <c r="F11" s="17">
        <f>229*22</f>
        <v>5038</v>
      </c>
      <c r="G11" s="17">
        <f>229*18</f>
        <v>4122</v>
      </c>
    </row>
    <row r="12" spans="2:7" ht="15.75" x14ac:dyDescent="0.25">
      <c r="B12" s="18" t="s">
        <v>10</v>
      </c>
      <c r="C12" s="19">
        <v>1</v>
      </c>
      <c r="D12" s="20">
        <v>230</v>
      </c>
      <c r="E12" s="21">
        <f>230*30</f>
        <v>6900</v>
      </c>
      <c r="F12" s="21">
        <f>230*22</f>
        <v>5060</v>
      </c>
      <c r="G12" s="21">
        <f>230*18</f>
        <v>4140</v>
      </c>
    </row>
    <row r="13" spans="2:7" ht="15.75" x14ac:dyDescent="0.25">
      <c r="B13" s="22" t="s">
        <v>11</v>
      </c>
      <c r="C13" s="23">
        <v>1</v>
      </c>
      <c r="D13" s="24">
        <v>162</v>
      </c>
      <c r="E13" s="25">
        <f>162*30</f>
        <v>4860</v>
      </c>
      <c r="F13" s="25">
        <f>162*22</f>
        <v>3564</v>
      </c>
      <c r="G13" s="25">
        <f>162*18</f>
        <v>2916</v>
      </c>
    </row>
    <row r="14" spans="2:7" ht="15.75" x14ac:dyDescent="0.25">
      <c r="B14" s="26" t="s">
        <v>12</v>
      </c>
      <c r="C14" s="27">
        <v>1</v>
      </c>
      <c r="D14" s="28">
        <v>242</v>
      </c>
      <c r="E14" s="29">
        <f>242*30</f>
        <v>7260</v>
      </c>
      <c r="F14" s="29">
        <f>242*22</f>
        <v>5324</v>
      </c>
      <c r="G14" s="29">
        <f>242*18</f>
        <v>4356</v>
      </c>
    </row>
    <row r="15" spans="2:7" ht="15.75" x14ac:dyDescent="0.25">
      <c r="B15" s="30" t="s">
        <v>13</v>
      </c>
      <c r="C15" s="31">
        <v>1</v>
      </c>
      <c r="D15" s="32">
        <v>71</v>
      </c>
      <c r="E15" s="33">
        <f>71*30</f>
        <v>2130</v>
      </c>
      <c r="F15" s="33">
        <f>71*22</f>
        <v>1562</v>
      </c>
      <c r="G15" s="33">
        <f>71*18</f>
        <v>1278</v>
      </c>
    </row>
    <row r="16" spans="2:7" ht="15.75" x14ac:dyDescent="0.25">
      <c r="B16" s="34" t="s">
        <v>14</v>
      </c>
      <c r="C16" s="35">
        <v>1</v>
      </c>
      <c r="D16" s="36">
        <v>266</v>
      </c>
      <c r="E16" s="58">
        <f>266*30</f>
        <v>7980</v>
      </c>
      <c r="F16" s="58">
        <f>266*22</f>
        <v>5852</v>
      </c>
      <c r="G16" s="58">
        <f>266*18</f>
        <v>4788</v>
      </c>
    </row>
    <row r="17" spans="2:7" ht="15.75" x14ac:dyDescent="0.25">
      <c r="B17" s="34" t="s">
        <v>14</v>
      </c>
      <c r="C17" s="35">
        <v>2</v>
      </c>
      <c r="D17" s="36">
        <v>152</v>
      </c>
      <c r="E17" s="58">
        <f>152*30</f>
        <v>4560</v>
      </c>
      <c r="F17" s="58">
        <f>152*22</f>
        <v>3344</v>
      </c>
      <c r="G17" s="58">
        <f>152*18</f>
        <v>2736</v>
      </c>
    </row>
    <row r="18" spans="2:7" ht="15.75" x14ac:dyDescent="0.25">
      <c r="B18" s="37" t="s">
        <v>15</v>
      </c>
      <c r="C18" s="38">
        <v>1</v>
      </c>
      <c r="D18" s="39">
        <v>177</v>
      </c>
      <c r="E18" s="40">
        <f>177*30</f>
        <v>5310</v>
      </c>
      <c r="F18" s="40">
        <f>177*22</f>
        <v>3894</v>
      </c>
      <c r="G18" s="40">
        <f>177*18</f>
        <v>3186</v>
      </c>
    </row>
    <row r="19" spans="2:7" ht="15.75" x14ac:dyDescent="0.25">
      <c r="B19" s="37" t="s">
        <v>15</v>
      </c>
      <c r="C19" s="38">
        <v>2</v>
      </c>
      <c r="D19" s="39">
        <v>97</v>
      </c>
      <c r="E19" s="40">
        <f>97*30</f>
        <v>2910</v>
      </c>
      <c r="F19" s="40">
        <f>97*22</f>
        <v>2134</v>
      </c>
      <c r="G19" s="40">
        <f>97*18</f>
        <v>1746</v>
      </c>
    </row>
    <row r="20" spans="2:7" ht="15.75" x14ac:dyDescent="0.25">
      <c r="B20" s="37" t="s">
        <v>15</v>
      </c>
      <c r="C20" s="38">
        <v>3</v>
      </c>
      <c r="D20" s="39">
        <v>134</v>
      </c>
      <c r="E20" s="40">
        <f>134*30</f>
        <v>4020</v>
      </c>
      <c r="F20" s="40">
        <f>134*22</f>
        <v>2948</v>
      </c>
      <c r="G20" s="40">
        <f>134*18</f>
        <v>2412</v>
      </c>
    </row>
    <row r="21" spans="2:7" ht="15.75" x14ac:dyDescent="0.25">
      <c r="B21" s="37" t="s">
        <v>15</v>
      </c>
      <c r="C21" s="38">
        <v>4</v>
      </c>
      <c r="D21" s="39">
        <v>98</v>
      </c>
      <c r="E21" s="40">
        <f>98*30</f>
        <v>2940</v>
      </c>
      <c r="F21" s="40">
        <f>98*22</f>
        <v>2156</v>
      </c>
      <c r="G21" s="40">
        <f>98*18</f>
        <v>1764</v>
      </c>
    </row>
    <row r="22" spans="2:7" ht="15.75" x14ac:dyDescent="0.25">
      <c r="B22" s="37" t="s">
        <v>15</v>
      </c>
      <c r="C22" s="38">
        <v>5</v>
      </c>
      <c r="D22" s="39">
        <v>186</v>
      </c>
      <c r="E22" s="40">
        <f>186*30</f>
        <v>5580</v>
      </c>
      <c r="F22" s="40">
        <f>186*22</f>
        <v>4092</v>
      </c>
      <c r="G22" s="40">
        <f>186*18</f>
        <v>3348</v>
      </c>
    </row>
    <row r="23" spans="2:7" ht="15.75" x14ac:dyDescent="0.25">
      <c r="B23" s="22" t="s">
        <v>24</v>
      </c>
      <c r="C23" s="23">
        <v>1</v>
      </c>
      <c r="D23" s="24">
        <v>228</v>
      </c>
      <c r="E23" s="25">
        <f>228*30</f>
        <v>6840</v>
      </c>
      <c r="F23" s="25">
        <f>228*22</f>
        <v>5016</v>
      </c>
      <c r="G23" s="25">
        <f>228*18</f>
        <v>4104</v>
      </c>
    </row>
    <row r="24" spans="2:7" ht="15.75" x14ac:dyDescent="0.25">
      <c r="B24" s="22" t="s">
        <v>23</v>
      </c>
      <c r="C24" s="23">
        <v>1</v>
      </c>
      <c r="D24" s="41">
        <v>204</v>
      </c>
      <c r="E24" s="25">
        <f>204*30</f>
        <v>6120</v>
      </c>
      <c r="F24" s="25">
        <f>204*22</f>
        <v>4488</v>
      </c>
      <c r="G24" s="25">
        <f>204*18</f>
        <v>3672</v>
      </c>
    </row>
    <row r="25" spans="2:7" ht="15.75" hidden="1" x14ac:dyDescent="0.25">
      <c r="B25" s="18" t="s">
        <v>16</v>
      </c>
      <c r="C25" s="19">
        <v>1</v>
      </c>
      <c r="D25" s="20">
        <v>172</v>
      </c>
      <c r="E25" s="21">
        <v>3784</v>
      </c>
      <c r="F25" s="21">
        <v>2236</v>
      </c>
      <c r="G25" s="21"/>
    </row>
    <row r="26" spans="2:7" ht="15.75" hidden="1" x14ac:dyDescent="0.25">
      <c r="B26" s="18" t="s">
        <v>16</v>
      </c>
      <c r="C26" s="19">
        <v>2</v>
      </c>
      <c r="D26" s="20">
        <v>186</v>
      </c>
      <c r="E26" s="21">
        <v>4836</v>
      </c>
      <c r="F26" s="21">
        <v>2790</v>
      </c>
      <c r="G26" s="21"/>
    </row>
    <row r="27" spans="2:7" ht="15.75" hidden="1" x14ac:dyDescent="0.25">
      <c r="B27" s="18" t="s">
        <v>16</v>
      </c>
      <c r="C27" s="19">
        <v>3</v>
      </c>
      <c r="D27" s="20">
        <v>167</v>
      </c>
      <c r="E27" s="21">
        <v>3674</v>
      </c>
      <c r="F27" s="21">
        <v>2171</v>
      </c>
      <c r="G27" s="21"/>
    </row>
    <row r="28" spans="2:7" ht="15.75" hidden="1" x14ac:dyDescent="0.25">
      <c r="B28" s="18" t="s">
        <v>16</v>
      </c>
      <c r="C28" s="19">
        <v>4</v>
      </c>
      <c r="D28" s="20">
        <v>167</v>
      </c>
      <c r="E28" s="21">
        <v>4008</v>
      </c>
      <c r="F28" s="21">
        <v>2338</v>
      </c>
      <c r="G28" s="21"/>
    </row>
    <row r="29" spans="2:7" ht="15.75" hidden="1" x14ac:dyDescent="0.25">
      <c r="B29" s="18" t="s">
        <v>16</v>
      </c>
      <c r="C29" s="19">
        <v>5</v>
      </c>
      <c r="D29" s="20">
        <v>127</v>
      </c>
      <c r="E29" s="21">
        <v>3302</v>
      </c>
      <c r="F29" s="21">
        <v>2032</v>
      </c>
      <c r="G29" s="21"/>
    </row>
    <row r="30" spans="2:7" ht="15.75" hidden="1" x14ac:dyDescent="0.25">
      <c r="B30" s="18" t="s">
        <v>16</v>
      </c>
      <c r="C30" s="19">
        <v>6</v>
      </c>
      <c r="D30" s="20">
        <v>128</v>
      </c>
      <c r="E30" s="21">
        <v>2816</v>
      </c>
      <c r="F30" s="21">
        <v>1664</v>
      </c>
      <c r="G30" s="21"/>
    </row>
    <row r="31" spans="2:7" ht="15.75" hidden="1" x14ac:dyDescent="0.25">
      <c r="B31" s="18" t="s">
        <v>16</v>
      </c>
      <c r="C31" s="19">
        <v>7</v>
      </c>
      <c r="D31" s="20">
        <v>98</v>
      </c>
      <c r="E31" s="21">
        <v>2254</v>
      </c>
      <c r="F31" s="21">
        <v>1372</v>
      </c>
      <c r="G31" s="21"/>
    </row>
    <row r="32" spans="2:7" ht="15.75" hidden="1" x14ac:dyDescent="0.25">
      <c r="B32" s="18" t="s">
        <v>16</v>
      </c>
      <c r="C32" s="19">
        <v>8</v>
      </c>
      <c r="D32" s="20">
        <v>148</v>
      </c>
      <c r="E32" s="21">
        <v>3256</v>
      </c>
      <c r="F32" s="21">
        <v>1924</v>
      </c>
      <c r="G32" s="21"/>
    </row>
    <row r="33" spans="2:7" ht="15.75" hidden="1" x14ac:dyDescent="0.25">
      <c r="B33" s="18" t="s">
        <v>16</v>
      </c>
      <c r="C33" s="19">
        <v>9</v>
      </c>
      <c r="D33" s="20">
        <v>108</v>
      </c>
      <c r="E33" s="21">
        <v>2376</v>
      </c>
      <c r="F33" s="21">
        <v>1404</v>
      </c>
      <c r="G33" s="21"/>
    </row>
    <row r="34" spans="2:7" ht="15.75" hidden="1" x14ac:dyDescent="0.25">
      <c r="B34" s="18" t="s">
        <v>16</v>
      </c>
      <c r="C34" s="19">
        <v>10</v>
      </c>
      <c r="D34" s="20">
        <v>131</v>
      </c>
      <c r="E34" s="21">
        <v>2620</v>
      </c>
      <c r="F34" s="21">
        <v>1572</v>
      </c>
      <c r="G34" s="21"/>
    </row>
    <row r="35" spans="2:7" x14ac:dyDescent="0.25">
      <c r="B35" s="60" t="s">
        <v>17</v>
      </c>
      <c r="C35" s="60"/>
      <c r="D35" s="60"/>
      <c r="E35" s="60"/>
      <c r="F35" s="60"/>
      <c r="G35" s="60"/>
    </row>
    <row r="36" spans="2:7" ht="15.75" x14ac:dyDescent="0.25">
      <c r="B36" s="42" t="s">
        <v>18</v>
      </c>
      <c r="C36" s="43">
        <v>1</v>
      </c>
      <c r="D36" s="44">
        <v>152</v>
      </c>
      <c r="E36" s="45">
        <f>152*30</f>
        <v>4560</v>
      </c>
      <c r="F36" s="45">
        <f>152*22</f>
        <v>3344</v>
      </c>
      <c r="G36" s="45">
        <f>152*18</f>
        <v>2736</v>
      </c>
    </row>
    <row r="37" spans="2:7" ht="15.75" x14ac:dyDescent="0.25">
      <c r="B37" s="42" t="s">
        <v>18</v>
      </c>
      <c r="C37" s="43">
        <v>2</v>
      </c>
      <c r="D37" s="44">
        <v>205</v>
      </c>
      <c r="E37" s="45">
        <f>205*30</f>
        <v>6150</v>
      </c>
      <c r="F37" s="45">
        <f>205*22</f>
        <v>4510</v>
      </c>
      <c r="G37" s="45">
        <f>205*18</f>
        <v>3690</v>
      </c>
    </row>
    <row r="38" spans="2:7" ht="15.75" x14ac:dyDescent="0.25">
      <c r="B38" s="42" t="s">
        <v>18</v>
      </c>
      <c r="C38" s="43">
        <v>3</v>
      </c>
      <c r="D38" s="44">
        <v>173</v>
      </c>
      <c r="E38" s="45">
        <f>173*30</f>
        <v>5190</v>
      </c>
      <c r="F38" s="45">
        <f>173*22</f>
        <v>3806</v>
      </c>
      <c r="G38" s="45">
        <f>173*18</f>
        <v>3114</v>
      </c>
    </row>
    <row r="39" spans="2:7" ht="15.75" x14ac:dyDescent="0.25">
      <c r="B39" s="46" t="s">
        <v>19</v>
      </c>
      <c r="C39" s="47">
        <v>4</v>
      </c>
      <c r="D39" s="48">
        <v>270</v>
      </c>
      <c r="E39" s="49">
        <f>270*30</f>
        <v>8100</v>
      </c>
      <c r="F39" s="49">
        <f>270*22</f>
        <v>5940</v>
      </c>
      <c r="G39" s="49">
        <f>270*18</f>
        <v>4860</v>
      </c>
    </row>
    <row r="40" spans="2:7" ht="15.75" x14ac:dyDescent="0.25">
      <c r="B40" s="10" t="s">
        <v>20</v>
      </c>
      <c r="C40" s="11">
        <v>1</v>
      </c>
      <c r="D40" s="12">
        <v>98</v>
      </c>
      <c r="E40" s="13">
        <f>98*30</f>
        <v>2940</v>
      </c>
      <c r="F40" s="13">
        <f>98*22</f>
        <v>2156</v>
      </c>
      <c r="G40" s="13">
        <f>98*18</f>
        <v>1764</v>
      </c>
    </row>
    <row r="41" spans="2:7" ht="15.75" x14ac:dyDescent="0.25">
      <c r="B41" s="50" t="s">
        <v>21</v>
      </c>
      <c r="C41" s="51">
        <v>1</v>
      </c>
      <c r="D41" s="52">
        <v>99</v>
      </c>
      <c r="E41" s="53">
        <f>99*30</f>
        <v>2970</v>
      </c>
      <c r="F41" s="53">
        <f>99*22</f>
        <v>2178</v>
      </c>
      <c r="G41" s="53">
        <f>99*18</f>
        <v>1782</v>
      </c>
    </row>
    <row r="42" spans="2:7" ht="15.75" x14ac:dyDescent="0.25">
      <c r="B42" s="54" t="s">
        <v>22</v>
      </c>
      <c r="C42" s="55">
        <v>1</v>
      </c>
      <c r="D42" s="56">
        <v>189</v>
      </c>
      <c r="E42" s="57">
        <f>189*30</f>
        <v>5670</v>
      </c>
      <c r="F42" s="57">
        <f>189*22</f>
        <v>4158</v>
      </c>
      <c r="G42" s="57">
        <f>189*18</f>
        <v>3402</v>
      </c>
    </row>
    <row r="43" spans="2:7" ht="15.75" x14ac:dyDescent="0.25">
      <c r="B43" s="54" t="s">
        <v>22</v>
      </c>
      <c r="C43" s="55">
        <v>2</v>
      </c>
      <c r="D43" s="56">
        <v>202</v>
      </c>
      <c r="E43" s="57">
        <f>202*30</f>
        <v>6060</v>
      </c>
      <c r="F43" s="57">
        <f>202*22</f>
        <v>4444</v>
      </c>
      <c r="G43" s="57">
        <f>202*18</f>
        <v>3636</v>
      </c>
    </row>
    <row r="44" spans="2:7" ht="15.75" x14ac:dyDescent="0.25">
      <c r="B44" s="54" t="s">
        <v>22</v>
      </c>
      <c r="C44" s="55">
        <v>3</v>
      </c>
      <c r="D44" s="56">
        <v>132</v>
      </c>
      <c r="E44" s="57">
        <f>132*30</f>
        <v>3960</v>
      </c>
      <c r="F44" s="57">
        <f>132*22</f>
        <v>2904</v>
      </c>
      <c r="G44" s="57">
        <f>132*18</f>
        <v>2376</v>
      </c>
    </row>
    <row r="46" spans="2:7" ht="15.75" x14ac:dyDescent="0.25">
      <c r="E46" s="5"/>
      <c r="F46" s="5"/>
      <c r="G46" s="5"/>
    </row>
    <row r="48" spans="2:7" x14ac:dyDescent="0.25">
      <c r="D48" s="4"/>
    </row>
  </sheetData>
  <mergeCells count="2">
    <mergeCell ref="B2:G2"/>
    <mergeCell ref="B35:G35"/>
  </mergeCells>
  <hyperlinks>
    <hyperlink ref="B4" r:id="rId1" xr:uid="{00000000-0004-0000-0000-000000000000}"/>
    <hyperlink ref="B5" r:id="rId2" xr:uid="{00000000-0004-0000-0000-000001000000}"/>
    <hyperlink ref="B6" r:id="rId3" xr:uid="{00000000-0004-0000-0000-000002000000}"/>
    <hyperlink ref="B7" r:id="rId4" xr:uid="{00000000-0004-0000-0000-000003000000}"/>
    <hyperlink ref="B8" r:id="rId5" xr:uid="{00000000-0004-0000-0000-000004000000}"/>
    <hyperlink ref="B9" r:id="rId6" xr:uid="{00000000-0004-0000-0000-000006000000}"/>
    <hyperlink ref="B10" r:id="rId7" xr:uid="{00000000-0004-0000-0000-000007000000}"/>
    <hyperlink ref="B11" r:id="rId8" xr:uid="{00000000-0004-0000-0000-000008000000}"/>
    <hyperlink ref="B12" r:id="rId9" xr:uid="{00000000-0004-0000-0000-000009000000}"/>
    <hyperlink ref="B13" r:id="rId10" xr:uid="{00000000-0004-0000-0000-00000A000000}"/>
    <hyperlink ref="B14" r:id="rId11" xr:uid="{00000000-0004-0000-0000-00000B000000}"/>
    <hyperlink ref="B15" r:id="rId12" xr:uid="{00000000-0004-0000-0000-00000C000000}"/>
    <hyperlink ref="B16" r:id="rId13" xr:uid="{00000000-0004-0000-0000-00000D000000}"/>
    <hyperlink ref="B17" r:id="rId14" xr:uid="{00000000-0004-0000-0000-00000E000000}"/>
    <hyperlink ref="B18" r:id="rId15" xr:uid="{00000000-0004-0000-0000-00001F000000}"/>
    <hyperlink ref="B19" r:id="rId16" xr:uid="{00000000-0004-0000-0000-000020000000}"/>
    <hyperlink ref="B20" r:id="rId17" xr:uid="{00000000-0004-0000-0000-000021000000}"/>
    <hyperlink ref="B21" r:id="rId18" xr:uid="{00000000-0004-0000-0000-000022000000}"/>
    <hyperlink ref="B22" r:id="rId19" xr:uid="{00000000-0004-0000-0000-000023000000}"/>
    <hyperlink ref="B25" r:id="rId20" xr:uid="{00000000-0004-0000-0000-000024000000}"/>
    <hyperlink ref="B26" r:id="rId21" xr:uid="{00000000-0004-0000-0000-000025000000}"/>
    <hyperlink ref="B27" r:id="rId22" xr:uid="{00000000-0004-0000-0000-000026000000}"/>
    <hyperlink ref="B28" r:id="rId23" xr:uid="{00000000-0004-0000-0000-000027000000}"/>
    <hyperlink ref="B29" r:id="rId24" xr:uid="{00000000-0004-0000-0000-000028000000}"/>
    <hyperlink ref="B30" r:id="rId25" xr:uid="{00000000-0004-0000-0000-000029000000}"/>
    <hyperlink ref="B31" r:id="rId26" xr:uid="{00000000-0004-0000-0000-00002A000000}"/>
    <hyperlink ref="B32" r:id="rId27" xr:uid="{00000000-0004-0000-0000-00002B000000}"/>
    <hyperlink ref="B33" r:id="rId28" xr:uid="{00000000-0004-0000-0000-00002C000000}"/>
    <hyperlink ref="B34" r:id="rId29" xr:uid="{00000000-0004-0000-0000-00002D000000}"/>
    <hyperlink ref="B36" r:id="rId30" xr:uid="{00000000-0004-0000-0000-00002E000000}"/>
    <hyperlink ref="B37" r:id="rId31" xr:uid="{00000000-0004-0000-0000-00002F000000}"/>
    <hyperlink ref="B38" r:id="rId32" xr:uid="{00000000-0004-0000-0000-000030000000}"/>
    <hyperlink ref="B39" r:id="rId33" xr:uid="{00000000-0004-0000-0000-000031000000}"/>
    <hyperlink ref="B40" r:id="rId34" xr:uid="{00000000-0004-0000-0000-000032000000}"/>
    <hyperlink ref="B41" r:id="rId35" xr:uid="{00000000-0004-0000-0000-000033000000}"/>
    <hyperlink ref="B42" r:id="rId36" xr:uid="{00000000-0004-0000-0000-000034000000}"/>
    <hyperlink ref="B43" r:id="rId37" xr:uid="{00000000-0004-0000-0000-000035000000}"/>
    <hyperlink ref="B44" r:id="rId38" xr:uid="{00000000-0004-0000-0000-000036000000}"/>
    <hyperlink ref="B3" r:id="rId39" xr:uid="{00000000-0004-0000-0000-000037000000}"/>
    <hyperlink ref="B24" r:id="rId40" display="Пионерский" xr:uid="{00000000-0004-0000-0000-000038000000}"/>
    <hyperlink ref="B23" r:id="rId41" display="ВТУЗГОРОДОК" xr:uid="{00000000-0004-0000-0000-000039000000}"/>
  </hyperlinks>
  <pageMargins left="0.7" right="0.7" top="0.75" bottom="0.75" header="0.3" footer="0.3"/>
  <pageSetup paperSize="9" orientation="portrait" horizontalDpi="180" verticalDpi="180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стенды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2024-03-25T08:49:14Z</dcterms:modified>
</cp:coreProperties>
</file>